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ns\Desktop\קבצי תחשיב אקסל וחומר מקצועי לאתר\"/>
    </mc:Choice>
  </mc:AlternateContent>
  <bookViews>
    <workbookView xWindow="0" yWindow="0" windowWidth="19200" windowHeight="6732"/>
  </bookViews>
  <sheets>
    <sheet name="עגלים-טלאים" sheetId="1" r:id="rId1"/>
    <sheet name="גיליון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4" i="1" l="1"/>
  <c r="D13" i="1"/>
  <c r="I13" i="1"/>
  <c r="I10" i="1"/>
  <c r="D9" i="1"/>
  <c r="D24" i="1" l="1"/>
  <c r="D20" i="1"/>
  <c r="D19" i="1"/>
  <c r="D21" i="1" l="1"/>
  <c r="D23" i="1" s="1"/>
</calcChain>
</file>

<file path=xl/sharedStrings.xml><?xml version="1.0" encoding="utf-8"?>
<sst xmlns="http://schemas.openxmlformats.org/spreadsheetml/2006/main" count="49" uniqueCount="46">
  <si>
    <t>ימי גידול</t>
  </si>
  <si>
    <t>מחירים</t>
  </si>
  <si>
    <t>יתרה</t>
  </si>
  <si>
    <t>פחת תמותה ושונות</t>
  </si>
  <si>
    <t>פרמטרים</t>
  </si>
  <si>
    <t>בממוצע לכל הפיטום</t>
  </si>
  <si>
    <t>הערות</t>
  </si>
  <si>
    <t>דף כחול</t>
  </si>
  <si>
    <t>עד תחילת פיטום</t>
  </si>
  <si>
    <t>ערך לבדיקה לוגית</t>
  </si>
  <si>
    <t>קנס על משקל חי (בעת מכירה)</t>
  </si>
  <si>
    <t>מחשבון פיטום עגלים או טלאים; הערכים מטה לפי פיטום עגל (רן סולומון, חגי זקס, יואל שטראוס)</t>
  </si>
  <si>
    <t xml:space="preserve"> מחיר שוק</t>
  </si>
  <si>
    <t>כולל הנחות</t>
  </si>
  <si>
    <t>מחיר שוק כולל פחת</t>
  </si>
  <si>
    <t xml:space="preserve"> מס' ימי כלכלה עד תחילת פיטום</t>
  </si>
  <si>
    <t>גיל בתחילת פיטום</t>
  </si>
  <si>
    <t>משקל בתחילת פיטום</t>
  </si>
  <si>
    <t>גיל בסוף פיטום</t>
  </si>
  <si>
    <t>משקל בסוף פיטום</t>
  </si>
  <si>
    <t>צריכת חומר יבש ממוצעת של כל קבוצת הפיטום</t>
  </si>
  <si>
    <t>פרמטר</t>
  </si>
  <si>
    <t>ערך ממוצע</t>
  </si>
  <si>
    <t>חישוב לפי דף כחול</t>
  </si>
  <si>
    <t>כמה מוריד הסוחר ממשקל חי (%)</t>
  </si>
  <si>
    <t>%</t>
  </si>
  <si>
    <t>הוצאות מזון, ₪</t>
  </si>
  <si>
    <t>יתרה, ₪</t>
  </si>
  <si>
    <t>להכניס ערכים בתכלת לפי סדר הגושים</t>
  </si>
  <si>
    <t>משקל התחלתי (בתחילת פיטום), ק"ג</t>
  </si>
  <si>
    <t>משקל סופי בשיווק, ק"ג</t>
  </si>
  <si>
    <t>תוספת משקל, ק"ג/יום</t>
  </si>
  <si>
    <t>תוספת משקל יומית (תמ"י)</t>
  </si>
  <si>
    <t>כמות תערובת נצרכת/יום/ראש, ק"ג</t>
  </si>
  <si>
    <t>כמות קש/חציר נצרכת/יום/ראש, ק"ג</t>
  </si>
  <si>
    <t>סה"כ צריכת תערובת לתקופה, ק"ג</t>
  </si>
  <si>
    <t>סה"כ צריכת קש לתקופה, ק"ג</t>
  </si>
  <si>
    <t>קש/חציר, ₪/טון</t>
  </si>
  <si>
    <t>תערובת, ₪</t>
  </si>
  <si>
    <t>מחיר עגל/טלה גמול, ₪</t>
  </si>
  <si>
    <t>מחיר יום כלכלה, ש"ח</t>
  </si>
  <si>
    <t>מחיר עגל/טלה לפני תחילת פיטום, ₪</t>
  </si>
  <si>
    <t>מחיר ק"ג חי, ש"ח</t>
  </si>
  <si>
    <t>מחיר משקל חי סופי, ₪</t>
  </si>
  <si>
    <t>הכנסות מבשר בניכוי גמול וימי כלכלה, ₪</t>
  </si>
  <si>
    <t xml:space="preserve"> יחס צריכת ח"/תוספת משקל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</si>
</sst>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6"/>
      <color rgb="FFFF0000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9" fontId="0" fillId="2" borderId="0" xfId="1" applyFont="1" applyFill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9" fontId="5" fillId="0" borderId="0" xfId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498232</xdr:colOff>
      <xdr:row>2</xdr:row>
      <xdr:rowOff>117231</xdr:rowOff>
    </xdr:from>
    <xdr:to>
      <xdr:col>2</xdr:col>
      <xdr:colOff>240323</xdr:colOff>
      <xdr:row>14</xdr:row>
      <xdr:rowOff>41031</xdr:rowOff>
    </xdr:to>
    <xdr:sp macro="" textlink="">
      <xdr:nvSpPr>
        <xdr:cNvPr id="2" name="סוגר מסולסל ימני 1"/>
        <xdr:cNvSpPr/>
      </xdr:nvSpPr>
      <xdr:spPr>
        <a:xfrm>
          <a:off x="10950766477" y="550985"/>
          <a:ext cx="410307" cy="2033954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1" anchor="t"/>
        <a:lstStyle/>
        <a:p>
          <a:pPr algn="r" rtl="1"/>
          <a:endParaRPr lang="he-IL" sz="1100">
            <a:ln w="57150">
              <a:solidFill>
                <a:srgbClr val="FF0000"/>
              </a:solidFill>
            </a:ln>
          </a:endParaRPr>
        </a:p>
      </xdr:txBody>
    </xdr:sp>
    <xdr:clientData/>
  </xdr:twoCellAnchor>
  <xdr:twoCellAnchor>
    <xdr:from>
      <xdr:col>6</xdr:col>
      <xdr:colOff>386862</xdr:colOff>
      <xdr:row>2</xdr:row>
      <xdr:rowOff>52754</xdr:rowOff>
    </xdr:from>
    <xdr:to>
      <xdr:col>7</xdr:col>
      <xdr:colOff>128953</xdr:colOff>
      <xdr:row>14</xdr:row>
      <xdr:rowOff>82062</xdr:rowOff>
    </xdr:to>
    <xdr:sp macro="" textlink="">
      <xdr:nvSpPr>
        <xdr:cNvPr id="3" name="סוגר מסולסל ימני 2"/>
        <xdr:cNvSpPr/>
      </xdr:nvSpPr>
      <xdr:spPr>
        <a:xfrm>
          <a:off x="10945285939" y="486508"/>
          <a:ext cx="410307" cy="2139462"/>
        </a:xfrm>
        <a:prstGeom prst="rightBrace">
          <a:avLst>
            <a:gd name="adj1" fmla="val 8333"/>
            <a:gd name="adj2" fmla="val 54384"/>
          </a:avLst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1" anchor="t"/>
        <a:lstStyle/>
        <a:p>
          <a:pPr algn="r" rtl="1"/>
          <a:endParaRPr lang="he-IL" sz="1100">
            <a:ln w="57150">
              <a:solidFill>
                <a:srgbClr val="FF0000"/>
              </a:solidFill>
            </a:ln>
          </a:endParaRPr>
        </a:p>
      </xdr:txBody>
    </xdr:sp>
    <xdr:clientData/>
  </xdr:twoCellAnchor>
  <xdr:twoCellAnchor>
    <xdr:from>
      <xdr:col>1</xdr:col>
      <xdr:colOff>427892</xdr:colOff>
      <xdr:row>17</xdr:row>
      <xdr:rowOff>64477</xdr:rowOff>
    </xdr:from>
    <xdr:to>
      <xdr:col>2</xdr:col>
      <xdr:colOff>169983</xdr:colOff>
      <xdr:row>24</xdr:row>
      <xdr:rowOff>93784</xdr:rowOff>
    </xdr:to>
    <xdr:sp macro="" textlink="">
      <xdr:nvSpPr>
        <xdr:cNvPr id="4" name="סוגר מסולסל ימני 3"/>
        <xdr:cNvSpPr/>
      </xdr:nvSpPr>
      <xdr:spPr>
        <a:xfrm>
          <a:off x="10950209632" y="3135923"/>
          <a:ext cx="410307" cy="1260230"/>
        </a:xfrm>
        <a:prstGeom prst="rightBrace">
          <a:avLst>
            <a:gd name="adj1" fmla="val 8333"/>
            <a:gd name="adj2" fmla="val 54384"/>
          </a:avLst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1" anchor="t"/>
        <a:lstStyle/>
        <a:p>
          <a:pPr algn="r" rtl="1"/>
          <a:endParaRPr lang="he-IL" sz="1100">
            <a:ln w="57150">
              <a:solidFill>
                <a:srgbClr val="FF0000"/>
              </a:solidFill>
            </a:ln>
          </a:endParaRPr>
        </a:p>
      </xdr:txBody>
    </xdr:sp>
    <xdr:clientData/>
  </xdr:twoCellAnchor>
  <xdr:oneCellAnchor>
    <xdr:from>
      <xdr:col>0</xdr:col>
      <xdr:colOff>633046</xdr:colOff>
      <xdr:row>7</xdr:row>
      <xdr:rowOff>105507</xdr:rowOff>
    </xdr:from>
    <xdr:ext cx="535339" cy="269369"/>
    <xdr:sp macro="" textlink="">
      <xdr:nvSpPr>
        <xdr:cNvPr id="5" name="TextBox 4"/>
        <xdr:cNvSpPr txBox="1"/>
      </xdr:nvSpPr>
      <xdr:spPr>
        <a:xfrm>
          <a:off x="10950547661" y="1418492"/>
          <a:ext cx="535339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1" anchor="t">
          <a:spAutoFit/>
        </a:bodyPr>
        <a:lstStyle/>
        <a:p>
          <a:pPr algn="r" rtl="1"/>
          <a:r>
            <a:rPr lang="he-IL" sz="1200" b="1">
              <a:solidFill>
                <a:srgbClr val="002060"/>
              </a:solidFill>
            </a:rPr>
            <a:t>גוש</a:t>
          </a:r>
          <a:r>
            <a:rPr lang="he-IL" sz="1200" b="1" baseline="0">
              <a:solidFill>
                <a:srgbClr val="002060"/>
              </a:solidFill>
            </a:rPr>
            <a:t> 1</a:t>
          </a:r>
          <a:endParaRPr lang="he-IL" sz="1200" b="1">
            <a:solidFill>
              <a:srgbClr val="002060"/>
            </a:solidFill>
          </a:endParaRPr>
        </a:p>
      </xdr:txBody>
    </xdr:sp>
    <xdr:clientData/>
  </xdr:oneCellAnchor>
  <xdr:oneCellAnchor>
    <xdr:from>
      <xdr:col>5</xdr:col>
      <xdr:colOff>1098047</xdr:colOff>
      <xdr:row>8</xdr:row>
      <xdr:rowOff>29307</xdr:rowOff>
    </xdr:from>
    <xdr:ext cx="535339" cy="269369"/>
    <xdr:sp macro="" textlink="">
      <xdr:nvSpPr>
        <xdr:cNvPr id="6" name="TextBox 5"/>
        <xdr:cNvSpPr txBox="1"/>
      </xdr:nvSpPr>
      <xdr:spPr>
        <a:xfrm>
          <a:off x="10945076907" y="1518138"/>
          <a:ext cx="535339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1" anchor="t">
          <a:spAutoFit/>
        </a:bodyPr>
        <a:lstStyle/>
        <a:p>
          <a:pPr algn="r" rtl="1"/>
          <a:r>
            <a:rPr lang="he-IL" sz="1200" b="1">
              <a:solidFill>
                <a:srgbClr val="002060"/>
              </a:solidFill>
            </a:rPr>
            <a:t>גוש</a:t>
          </a:r>
          <a:r>
            <a:rPr lang="he-IL" sz="1200" b="1" baseline="0">
              <a:solidFill>
                <a:srgbClr val="002060"/>
              </a:solidFill>
            </a:rPr>
            <a:t> 2</a:t>
          </a:r>
          <a:endParaRPr lang="he-IL" sz="1200" b="1">
            <a:solidFill>
              <a:srgbClr val="002060"/>
            </a:solidFill>
          </a:endParaRPr>
        </a:p>
      </xdr:txBody>
    </xdr:sp>
    <xdr:clientData/>
  </xdr:oneCellAnchor>
  <xdr:oneCellAnchor>
    <xdr:from>
      <xdr:col>0</xdr:col>
      <xdr:colOff>515815</xdr:colOff>
      <xdr:row>20</xdr:row>
      <xdr:rowOff>82061</xdr:rowOff>
    </xdr:from>
    <xdr:ext cx="535339" cy="269369"/>
    <xdr:sp macro="" textlink="">
      <xdr:nvSpPr>
        <xdr:cNvPr id="7" name="TextBox 6"/>
        <xdr:cNvSpPr txBox="1"/>
      </xdr:nvSpPr>
      <xdr:spPr>
        <a:xfrm>
          <a:off x="10951292077" y="3681046"/>
          <a:ext cx="535339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1" anchor="t">
          <a:spAutoFit/>
        </a:bodyPr>
        <a:lstStyle/>
        <a:p>
          <a:pPr algn="r" rtl="1"/>
          <a:r>
            <a:rPr lang="he-IL" sz="1200" b="1">
              <a:solidFill>
                <a:srgbClr val="002060"/>
              </a:solidFill>
            </a:rPr>
            <a:t>גוש</a:t>
          </a:r>
          <a:r>
            <a:rPr lang="he-IL" sz="1200" b="1" baseline="0">
              <a:solidFill>
                <a:srgbClr val="002060"/>
              </a:solidFill>
            </a:rPr>
            <a:t> 3</a:t>
          </a:r>
          <a:endParaRPr lang="he-IL" sz="1200" b="1">
            <a:solidFill>
              <a:srgbClr val="00206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rightToLeft="1" tabSelected="1" zoomScale="85" zoomScaleNormal="85" workbookViewId="0">
      <selection activeCell="D22" sqref="D22"/>
    </sheetView>
  </sheetViews>
  <sheetFormatPr defaultRowHeight="13.8" x14ac:dyDescent="0.25"/>
  <cols>
    <col min="1" max="2" width="8.796875" style="1"/>
    <col min="3" max="3" width="30.59765625" style="1" customWidth="1"/>
    <col min="4" max="4" width="8.796875" style="1"/>
    <col min="5" max="6" width="17" style="1" customWidth="1"/>
    <col min="7" max="7" width="8.796875" style="1"/>
    <col min="8" max="8" width="26.8984375" style="1" customWidth="1"/>
    <col min="9" max="16384" width="8.796875" style="1"/>
  </cols>
  <sheetData>
    <row r="1" spans="2:10" ht="20.399999999999999" x14ac:dyDescent="0.35">
      <c r="B1" s="10" t="s">
        <v>11</v>
      </c>
      <c r="C1" s="10"/>
      <c r="D1" s="10"/>
      <c r="E1" s="10"/>
      <c r="F1" s="10"/>
      <c r="G1" s="10"/>
      <c r="H1" s="10"/>
      <c r="I1" s="10"/>
      <c r="J1" s="10"/>
    </row>
    <row r="2" spans="2:10" x14ac:dyDescent="0.25">
      <c r="E2" s="7" t="s">
        <v>28</v>
      </c>
      <c r="F2" s="7"/>
    </row>
    <row r="4" spans="2:10" x14ac:dyDescent="0.25">
      <c r="C4" s="6" t="s">
        <v>4</v>
      </c>
      <c r="D4" s="6"/>
      <c r="E4" s="6" t="s">
        <v>6</v>
      </c>
      <c r="F4" s="6"/>
      <c r="G4" s="6"/>
      <c r="H4" s="6" t="s">
        <v>1</v>
      </c>
      <c r="I4" s="6"/>
      <c r="J4" s="6" t="s">
        <v>6</v>
      </c>
    </row>
    <row r="5" spans="2:10" x14ac:dyDescent="0.25">
      <c r="C5" s="11" t="s">
        <v>29</v>
      </c>
      <c r="D5" s="8">
        <v>160</v>
      </c>
      <c r="H5" s="11" t="s">
        <v>37</v>
      </c>
      <c r="I5" s="8">
        <v>700</v>
      </c>
      <c r="J5" s="5" t="s">
        <v>14</v>
      </c>
    </row>
    <row r="6" spans="2:10" x14ac:dyDescent="0.25">
      <c r="C6" s="11" t="s">
        <v>30</v>
      </c>
      <c r="D6" s="8">
        <v>450</v>
      </c>
      <c r="H6" s="11" t="s">
        <v>38</v>
      </c>
      <c r="I6" s="8">
        <v>1350</v>
      </c>
      <c r="J6" s="1" t="s">
        <v>13</v>
      </c>
    </row>
    <row r="7" spans="2:10" x14ac:dyDescent="0.25">
      <c r="C7" s="1" t="s">
        <v>0</v>
      </c>
      <c r="D7" s="8">
        <v>220</v>
      </c>
      <c r="H7" s="11" t="s">
        <v>39</v>
      </c>
      <c r="I7" s="8">
        <v>1500</v>
      </c>
      <c r="J7" s="5" t="s">
        <v>23</v>
      </c>
    </row>
    <row r="8" spans="2:10" x14ac:dyDescent="0.25">
      <c r="C8" s="11" t="s">
        <v>31</v>
      </c>
      <c r="D8" s="1">
        <f>D6-D5</f>
        <v>290</v>
      </c>
      <c r="H8" s="11" t="s">
        <v>40</v>
      </c>
      <c r="I8" s="8">
        <v>13</v>
      </c>
      <c r="J8" s="1" t="s">
        <v>7</v>
      </c>
    </row>
    <row r="9" spans="2:10" x14ac:dyDescent="0.25">
      <c r="C9" s="12" t="s">
        <v>32</v>
      </c>
      <c r="D9" s="2">
        <f>D8/D7</f>
        <v>1.3181818181818181</v>
      </c>
      <c r="E9" s="1" t="s">
        <v>9</v>
      </c>
      <c r="H9" s="11" t="s">
        <v>15</v>
      </c>
      <c r="I9" s="8">
        <v>60</v>
      </c>
      <c r="J9" s="5" t="s">
        <v>8</v>
      </c>
    </row>
    <row r="10" spans="2:10" x14ac:dyDescent="0.25">
      <c r="H10" s="11" t="s">
        <v>41</v>
      </c>
      <c r="I10" s="1">
        <f>I7+(I9*I8)</f>
        <v>2280</v>
      </c>
    </row>
    <row r="11" spans="2:10" x14ac:dyDescent="0.25">
      <c r="C11" s="11" t="s">
        <v>33</v>
      </c>
      <c r="D11" s="8">
        <v>7.5</v>
      </c>
      <c r="E11" s="1" t="s">
        <v>5</v>
      </c>
      <c r="H11" s="11" t="s">
        <v>42</v>
      </c>
      <c r="I11" s="8">
        <v>12</v>
      </c>
      <c r="J11" s="1" t="s">
        <v>12</v>
      </c>
    </row>
    <row r="12" spans="2:10" x14ac:dyDescent="0.25">
      <c r="C12" s="11" t="s">
        <v>34</v>
      </c>
      <c r="D12" s="8">
        <v>1</v>
      </c>
      <c r="E12" s="1" t="s">
        <v>5</v>
      </c>
      <c r="H12" s="11" t="s">
        <v>10</v>
      </c>
      <c r="I12" s="9">
        <v>0.05</v>
      </c>
      <c r="J12" s="5" t="s">
        <v>24</v>
      </c>
    </row>
    <row r="13" spans="2:10" x14ac:dyDescent="0.25">
      <c r="C13" s="11" t="s">
        <v>35</v>
      </c>
      <c r="D13" s="1">
        <f>D11*D7</f>
        <v>1650</v>
      </c>
      <c r="H13" s="11" t="s">
        <v>43</v>
      </c>
      <c r="I13" s="1">
        <f>(1-I12)*I11</f>
        <v>11.399999999999999</v>
      </c>
    </row>
    <row r="14" spans="2:10" x14ac:dyDescent="0.25">
      <c r="C14" s="11" t="s">
        <v>36</v>
      </c>
      <c r="D14" s="1">
        <f>D12*D7</f>
        <v>220</v>
      </c>
    </row>
    <row r="19" spans="3:5" x14ac:dyDescent="0.25">
      <c r="C19" s="13" t="s">
        <v>44</v>
      </c>
      <c r="D19" s="3">
        <f>D6*I13-I10</f>
        <v>2849.9999999999991</v>
      </c>
    </row>
    <row r="20" spans="3:5" x14ac:dyDescent="0.25">
      <c r="C20" s="11" t="s">
        <v>26</v>
      </c>
      <c r="D20" s="3">
        <f>(D14*I5)/1000+(D13*I6)/1000</f>
        <v>2381.5</v>
      </c>
    </row>
    <row r="21" spans="3:5" x14ac:dyDescent="0.25">
      <c r="C21" s="11" t="s">
        <v>27</v>
      </c>
      <c r="D21" s="3">
        <f>D19-D20</f>
        <v>468.49999999999909</v>
      </c>
    </row>
    <row r="22" spans="3:5" x14ac:dyDescent="0.25">
      <c r="C22" s="11" t="s">
        <v>3</v>
      </c>
      <c r="D22" s="9">
        <v>0.03</v>
      </c>
      <c r="E22" s="1" t="s">
        <v>25</v>
      </c>
    </row>
    <row r="23" spans="3:5" x14ac:dyDescent="0.25">
      <c r="C23" s="11" t="s">
        <v>2</v>
      </c>
      <c r="D23" s="3">
        <f>D21*(1-D22)</f>
        <v>454.44499999999908</v>
      </c>
    </row>
    <row r="24" spans="3:5" x14ac:dyDescent="0.25">
      <c r="C24" s="11" t="s">
        <v>45</v>
      </c>
      <c r="D24" s="4">
        <f>(D13+D14)*0.9/D8</f>
        <v>5.8034482758620687</v>
      </c>
      <c r="E24" s="1" t="s">
        <v>9</v>
      </c>
    </row>
  </sheetData>
  <sheetProtection password="BCF0" sheet="1" objects="1" scenarios="1" selectLockedCells="1"/>
  <mergeCells count="1">
    <mergeCell ref="B1:J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8"/>
  <sheetViews>
    <sheetView rightToLeft="1" topLeftCell="A13" workbookViewId="0">
      <selection activeCell="B21" sqref="B21"/>
    </sheetView>
  </sheetViews>
  <sheetFormatPr defaultRowHeight="13.8" x14ac:dyDescent="0.25"/>
  <cols>
    <col min="3" max="3" width="34.3984375" bestFit="1" customWidth="1"/>
  </cols>
  <sheetData>
    <row r="3" spans="3:4" x14ac:dyDescent="0.25">
      <c r="C3" s="1" t="s">
        <v>21</v>
      </c>
      <c r="D3" s="1" t="s">
        <v>22</v>
      </c>
    </row>
    <row r="4" spans="3:4" x14ac:dyDescent="0.25">
      <c r="C4" s="1" t="s">
        <v>16</v>
      </c>
      <c r="D4" s="1"/>
    </row>
    <row r="5" spans="3:4" x14ac:dyDescent="0.25">
      <c r="C5" s="1" t="s">
        <v>17</v>
      </c>
      <c r="D5" s="1"/>
    </row>
    <row r="6" spans="3:4" x14ac:dyDescent="0.25">
      <c r="C6" s="1" t="s">
        <v>18</v>
      </c>
      <c r="D6" s="1"/>
    </row>
    <row r="7" spans="3:4" x14ac:dyDescent="0.25">
      <c r="C7" s="1" t="s">
        <v>19</v>
      </c>
      <c r="D7" s="1"/>
    </row>
    <row r="8" spans="3:4" x14ac:dyDescent="0.25">
      <c r="C8" s="1" t="s">
        <v>20</v>
      </c>
      <c r="D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עגלים-טלאים</vt:lpstr>
      <vt:lpstr>גיליון1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רן סולומון-Ran Solomon</dc:creator>
  <cp:lastModifiedBy>רן סולומון-Ran Solomon</cp:lastModifiedBy>
  <dcterms:created xsi:type="dcterms:W3CDTF">2020-05-13T13:48:43Z</dcterms:created>
  <dcterms:modified xsi:type="dcterms:W3CDTF">2020-08-12T12:53:33Z</dcterms:modified>
</cp:coreProperties>
</file>